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890" activeTab="0"/>
  </bookViews>
  <sheets>
    <sheet name="5" sheetId="1" r:id="rId1"/>
  </sheets>
  <definedNames>
    <definedName name="_xlnm.Print_Area" localSheetId="0">'5'!$A$1:$R$30</definedName>
  </definedNames>
  <calcPr fullCalcOnLoad="1"/>
</workbook>
</file>

<file path=xl/sharedStrings.xml><?xml version="1.0" encoding="utf-8"?>
<sst xmlns="http://schemas.openxmlformats.org/spreadsheetml/2006/main" count="82" uniqueCount="51">
  <si>
    <t>№ п/п</t>
  </si>
  <si>
    <t>2013 г.</t>
  </si>
  <si>
    <t>2014 г.</t>
  </si>
  <si>
    <t>2015 г.</t>
  </si>
  <si>
    <t>2016 г.</t>
  </si>
  <si>
    <t>2017 г.</t>
  </si>
  <si>
    <t>2018 г.</t>
  </si>
  <si>
    <t xml:space="preserve">Развитие образования </t>
  </si>
  <si>
    <t xml:space="preserve">Ресурсное обеспечение реализации муниципальной программы за счет средств местного бюджета </t>
  </si>
  <si>
    <t>Статус</t>
  </si>
  <si>
    <t>Наименование муниципальной программы, подпрограммы, основного мероприятия</t>
  </si>
  <si>
    <t>Администратор, соисполнитель</t>
  </si>
  <si>
    <t>Код муниципральной программы, подпрограммы, основного мероприятия</t>
  </si>
  <si>
    <t>Код бюджетной классификации</t>
  </si>
  <si>
    <t>ГП</t>
  </si>
  <si>
    <t>ПП</t>
  </si>
  <si>
    <t>ОМ</t>
  </si>
  <si>
    <t>ГРБС</t>
  </si>
  <si>
    <t>Рз</t>
  </si>
  <si>
    <t>Пр</t>
  </si>
  <si>
    <t>ЦС</t>
  </si>
  <si>
    <t>ВР</t>
  </si>
  <si>
    <t>Муниципальная программа</t>
  </si>
  <si>
    <t>Социальное развитие</t>
  </si>
  <si>
    <t>всего</t>
  </si>
  <si>
    <t>12</t>
  </si>
  <si>
    <t>Аналитическая ведомственная целевая программа</t>
  </si>
  <si>
    <t>Подпрограмма</t>
  </si>
  <si>
    <t>Основное мероприятие</t>
  </si>
  <si>
    <t>Управление образования администрации МО "Турочакский  район"</t>
  </si>
  <si>
    <t>Управление образования администрации МО "Турочакский район"</t>
  </si>
  <si>
    <t>Развитие культуры</t>
  </si>
  <si>
    <t>Реализация молодежной политики</t>
  </si>
  <si>
    <t>Развитие физической культуры и спорта</t>
  </si>
  <si>
    <t>Повышение энергетической эффективности объектов культуры и спорта</t>
  </si>
  <si>
    <t>Администратор муниципальной программы: Отдел межмуниципальных отношений  МО "Турочакский  район"</t>
  </si>
  <si>
    <t>Наименование муниципаьной программы: "Социальное развитие Турочакского района на 2013-2018 годы""</t>
  </si>
  <si>
    <t>"Повышение эффективности государственного управления в Управлении  образования администрации МО "Турочакский район"</t>
  </si>
  <si>
    <t>"Повышение эффективности государственного управления в отделе межмуниципальных отношений администрации МО "Турочакский район"</t>
  </si>
  <si>
    <t>Отдел межмуниципальных отношений Администрации МО "Турочакский район"</t>
  </si>
  <si>
    <t>Отдел межмуниципальных отношений администрации МО "Турочакский район"</t>
  </si>
  <si>
    <t>Повышение энергетической эффективности объектов образования</t>
  </si>
  <si>
    <t>Развитие дополнительного образования</t>
  </si>
  <si>
    <t>Развитие культуры и спорта</t>
  </si>
  <si>
    <t>Расходы бюджета, тысяч рублей</t>
  </si>
  <si>
    <t xml:space="preserve">   </t>
  </si>
  <si>
    <t>Администрация МО "Турочакский район"</t>
  </si>
  <si>
    <t>Развитие дошольного и общего образования</t>
  </si>
  <si>
    <t>Обеспечение образовательной деятельности детей в сфере культуры и искусства</t>
  </si>
  <si>
    <t>бюджет 2016</t>
  </si>
  <si>
    <t xml:space="preserve">                                                   Приложение № 7                                                                                                    к постановлению главы Администрации 
муниципального образования «Турочакский район» 
  от 18 февраля 2016г.  № 39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</si>
</sst>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0.00000"/>
    <numFmt numFmtId="179" formatCode="0.0000"/>
    <numFmt numFmtId="180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vertical="center" wrapText="1"/>
    </xf>
    <xf numFmtId="0" fontId="40" fillId="0" borderId="10" xfId="0" applyFont="1" applyBorder="1" applyAlignment="1">
      <alignment/>
    </xf>
    <xf numFmtId="0" fontId="41" fillId="0" borderId="0" xfId="0" applyFont="1" applyAlignment="1">
      <alignment/>
    </xf>
    <xf numFmtId="0" fontId="40" fillId="0" borderId="0" xfId="0" applyFont="1" applyAlignment="1">
      <alignment vertical="center" wrapText="1"/>
    </xf>
    <xf numFmtId="0" fontId="40" fillId="0" borderId="11" xfId="0" applyFont="1" applyBorder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41" fillId="0" borderId="0" xfId="0" applyFont="1" applyAlignment="1">
      <alignment vertical="center" wrapText="1"/>
    </xf>
    <xf numFmtId="176" fontId="40" fillId="0" borderId="10" xfId="0" applyNumberFormat="1" applyFont="1" applyBorder="1" applyAlignment="1">
      <alignment horizontal="center" vertical="center" wrapText="1"/>
    </xf>
    <xf numFmtId="176" fontId="41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/>
    </xf>
    <xf numFmtId="176" fontId="40" fillId="0" borderId="0" xfId="0" applyNumberFormat="1" applyFont="1" applyAlignment="1">
      <alignment vertical="center" wrapText="1"/>
    </xf>
    <xf numFmtId="176" fontId="40" fillId="33" borderId="0" xfId="0" applyNumberFormat="1" applyFont="1" applyFill="1" applyAlignment="1">
      <alignment vertical="center" wrapText="1"/>
    </xf>
    <xf numFmtId="0" fontId="41" fillId="0" borderId="10" xfId="0" applyFont="1" applyFill="1" applyBorder="1" applyAlignment="1">
      <alignment vertical="center" wrapText="1"/>
    </xf>
    <xf numFmtId="2" fontId="40" fillId="0" borderId="0" xfId="0" applyNumberFormat="1" applyFont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1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view="pageBreakPreview" zoomScale="80" zoomScaleNormal="70" zoomScaleSheetLayoutView="80" zoomScalePageLayoutView="0" workbookViewId="0" topLeftCell="A1">
      <pane xSplit="4" ySplit="9" topLeftCell="F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J12" sqref="J12"/>
    </sheetView>
  </sheetViews>
  <sheetFormatPr defaultColWidth="9.140625" defaultRowHeight="15"/>
  <cols>
    <col min="1" max="1" width="6.7109375" style="1" customWidth="1"/>
    <col min="2" max="2" width="16.7109375" style="1" customWidth="1"/>
    <col min="3" max="3" width="30.421875" style="1" customWidth="1"/>
    <col min="4" max="4" width="28.421875" style="1" customWidth="1"/>
    <col min="5" max="5" width="9.140625" style="1" customWidth="1"/>
    <col min="6" max="6" width="6.28125" style="1" customWidth="1"/>
    <col min="7" max="7" width="7.140625" style="1" customWidth="1"/>
    <col min="8" max="8" width="9.140625" style="1" customWidth="1"/>
    <col min="9" max="9" width="5.7109375" style="1" customWidth="1"/>
    <col min="10" max="10" width="7.140625" style="1" customWidth="1"/>
    <col min="11" max="11" width="6.140625" style="1" customWidth="1"/>
    <col min="12" max="12" width="5.7109375" style="1" customWidth="1"/>
    <col min="13" max="15" width="10.57421875" style="1" bestFit="1" customWidth="1"/>
    <col min="16" max="16" width="11.7109375" style="1" bestFit="1" customWidth="1"/>
    <col min="17" max="17" width="13.140625" style="1" bestFit="1" customWidth="1"/>
    <col min="18" max="18" width="14.140625" style="1" bestFit="1" customWidth="1"/>
    <col min="19" max="19" width="12.8515625" style="1" customWidth="1"/>
    <col min="20" max="20" width="11.57421875" style="1" bestFit="1" customWidth="1"/>
    <col min="21" max="16384" width="9.140625" style="1" customWidth="1"/>
  </cols>
  <sheetData>
    <row r="1" spans="10:18" ht="76.5" customHeight="1">
      <c r="J1" s="19" t="s">
        <v>50</v>
      </c>
      <c r="K1" s="19"/>
      <c r="L1" s="19"/>
      <c r="M1" s="19"/>
      <c r="N1" s="19"/>
      <c r="O1" s="19"/>
      <c r="P1" s="19"/>
      <c r="Q1" s="19"/>
      <c r="R1" s="19"/>
    </row>
    <row r="3" spans="1:18" ht="15">
      <c r="A3" s="23" t="s">
        <v>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5" ht="15">
      <c r="A5" s="6" t="s">
        <v>36</v>
      </c>
    </row>
    <row r="6" ht="15">
      <c r="A6" s="6" t="s">
        <v>35</v>
      </c>
    </row>
    <row r="8" spans="1:18" s="7" customFormat="1" ht="88.5" customHeight="1">
      <c r="A8" s="2" t="s">
        <v>0</v>
      </c>
      <c r="B8" s="9" t="s">
        <v>9</v>
      </c>
      <c r="C8" s="2" t="s">
        <v>10</v>
      </c>
      <c r="D8" s="2" t="s">
        <v>11</v>
      </c>
      <c r="E8" s="20" t="s">
        <v>12</v>
      </c>
      <c r="F8" s="21"/>
      <c r="G8" s="22"/>
      <c r="H8" s="20" t="s">
        <v>13</v>
      </c>
      <c r="I8" s="21"/>
      <c r="J8" s="21"/>
      <c r="K8" s="21"/>
      <c r="L8" s="22"/>
      <c r="M8" s="20" t="s">
        <v>44</v>
      </c>
      <c r="N8" s="21"/>
      <c r="O8" s="21"/>
      <c r="P8" s="21"/>
      <c r="Q8" s="21"/>
      <c r="R8" s="22"/>
    </row>
    <row r="9" spans="1:20" ht="15">
      <c r="A9" s="5"/>
      <c r="B9" s="5"/>
      <c r="C9" s="5"/>
      <c r="D9" s="5"/>
      <c r="E9" s="5" t="s">
        <v>14</v>
      </c>
      <c r="F9" s="5" t="s">
        <v>15</v>
      </c>
      <c r="G9" s="5" t="s">
        <v>16</v>
      </c>
      <c r="H9" s="5" t="s">
        <v>17</v>
      </c>
      <c r="I9" s="5" t="s">
        <v>18</v>
      </c>
      <c r="J9" s="5" t="s">
        <v>19</v>
      </c>
      <c r="K9" s="5" t="s">
        <v>20</v>
      </c>
      <c r="L9" s="5" t="s">
        <v>21</v>
      </c>
      <c r="M9" s="14" t="s">
        <v>1</v>
      </c>
      <c r="N9" s="14" t="s">
        <v>2</v>
      </c>
      <c r="O9" s="14" t="s">
        <v>3</v>
      </c>
      <c r="P9" s="14" t="s">
        <v>4</v>
      </c>
      <c r="Q9" s="14" t="s">
        <v>5</v>
      </c>
      <c r="R9" s="14" t="s">
        <v>6</v>
      </c>
      <c r="T9" s="1" t="s">
        <v>49</v>
      </c>
    </row>
    <row r="10" spans="1:19" s="11" customFormat="1" ht="37.5" customHeight="1">
      <c r="A10" s="10"/>
      <c r="B10" s="10" t="s">
        <v>22</v>
      </c>
      <c r="C10" s="10" t="s">
        <v>23</v>
      </c>
      <c r="D10" s="10" t="s">
        <v>24</v>
      </c>
      <c r="E10" s="10" t="s">
        <v>25</v>
      </c>
      <c r="F10" s="10"/>
      <c r="G10" s="10"/>
      <c r="H10" s="10"/>
      <c r="I10" s="10"/>
      <c r="J10" s="10"/>
      <c r="K10" s="10"/>
      <c r="L10" s="10"/>
      <c r="M10" s="3">
        <f aca="true" t="shared" si="0" ref="M10:R10">SUM(M11:M13)</f>
        <v>248032.4</v>
      </c>
      <c r="N10" s="3">
        <f t="shared" si="0"/>
        <v>296245.8</v>
      </c>
      <c r="O10" s="3">
        <f t="shared" si="0"/>
        <v>240572.5</v>
      </c>
      <c r="P10" s="3">
        <f t="shared" si="0"/>
        <v>232756.9</v>
      </c>
      <c r="Q10" s="3">
        <f t="shared" si="0"/>
        <v>204430.8</v>
      </c>
      <c r="R10" s="3">
        <f t="shared" si="0"/>
        <v>202234.3</v>
      </c>
      <c r="S10" s="15">
        <f aca="true" t="shared" si="1" ref="S10:S16">SUM(M10:R10)</f>
        <v>1424272.7</v>
      </c>
    </row>
    <row r="11" spans="1:19" s="7" customFormat="1" ht="56.25" customHeight="1">
      <c r="A11" s="2"/>
      <c r="B11" s="2"/>
      <c r="C11" s="2"/>
      <c r="D11" s="2" t="s">
        <v>29</v>
      </c>
      <c r="E11" s="2"/>
      <c r="F11" s="2"/>
      <c r="G11" s="2"/>
      <c r="H11" s="2"/>
      <c r="I11" s="2"/>
      <c r="J11" s="2"/>
      <c r="K11" s="2"/>
      <c r="L11" s="2"/>
      <c r="M11" s="9">
        <f aca="true" t="shared" si="2" ref="M11:R11">M14+M25</f>
        <v>204802.5</v>
      </c>
      <c r="N11" s="9">
        <f t="shared" si="2"/>
        <v>238521.8</v>
      </c>
      <c r="O11" s="9">
        <f t="shared" si="2"/>
        <v>216234</v>
      </c>
      <c r="P11" s="9">
        <f t="shared" si="2"/>
        <v>210230.9</v>
      </c>
      <c r="Q11" s="9">
        <f t="shared" si="2"/>
        <v>193716.9</v>
      </c>
      <c r="R11" s="9">
        <f t="shared" si="2"/>
        <v>190940.9</v>
      </c>
      <c r="S11" s="15">
        <f t="shared" si="1"/>
        <v>1254447</v>
      </c>
    </row>
    <row r="12" spans="1:19" s="7" customFormat="1" ht="61.5" customHeight="1">
      <c r="A12" s="2"/>
      <c r="B12" s="2"/>
      <c r="C12" s="2"/>
      <c r="D12" s="2" t="s">
        <v>39</v>
      </c>
      <c r="E12" s="2"/>
      <c r="F12" s="2"/>
      <c r="G12" s="2"/>
      <c r="H12" s="2"/>
      <c r="I12" s="2"/>
      <c r="J12" s="2"/>
      <c r="K12" s="2"/>
      <c r="L12" s="2"/>
      <c r="M12" s="12">
        <f aca="true" t="shared" si="3" ref="M12:R12">M15+M17+M18+M19+M20</f>
        <v>43229.9</v>
      </c>
      <c r="N12" s="12">
        <f t="shared" si="3"/>
        <v>57724</v>
      </c>
      <c r="O12" s="12">
        <f t="shared" si="3"/>
        <v>24338.5</v>
      </c>
      <c r="P12" s="12">
        <f t="shared" si="3"/>
        <v>0</v>
      </c>
      <c r="Q12" s="12">
        <f t="shared" si="3"/>
        <v>0</v>
      </c>
      <c r="R12" s="12">
        <f t="shared" si="3"/>
        <v>0</v>
      </c>
      <c r="S12" s="15">
        <f t="shared" si="1"/>
        <v>125292.4</v>
      </c>
    </row>
    <row r="13" spans="1:19" s="7" customFormat="1" ht="61.5" customHeight="1">
      <c r="A13" s="2"/>
      <c r="B13" s="2"/>
      <c r="C13" s="2"/>
      <c r="D13" s="2" t="s">
        <v>46</v>
      </c>
      <c r="E13" s="2"/>
      <c r="F13" s="2"/>
      <c r="G13" s="2"/>
      <c r="H13" s="2"/>
      <c r="I13" s="2"/>
      <c r="J13" s="2"/>
      <c r="K13" s="2"/>
      <c r="L13" s="2"/>
      <c r="M13" s="12">
        <f aca="true" t="shared" si="4" ref="M13:R13">M21+M22+M23+M24</f>
        <v>0</v>
      </c>
      <c r="N13" s="12">
        <f t="shared" si="4"/>
        <v>0</v>
      </c>
      <c r="O13" s="12">
        <f t="shared" si="4"/>
        <v>0</v>
      </c>
      <c r="P13" s="12">
        <f t="shared" si="4"/>
        <v>22526</v>
      </c>
      <c r="Q13" s="12">
        <f t="shared" si="4"/>
        <v>10713.9</v>
      </c>
      <c r="R13" s="12">
        <f t="shared" si="4"/>
        <v>11293.4</v>
      </c>
      <c r="S13" s="15">
        <f t="shared" si="1"/>
        <v>44533.3</v>
      </c>
    </row>
    <row r="14" spans="1:20" s="7" customFormat="1" ht="76.5" customHeight="1">
      <c r="A14" s="2"/>
      <c r="B14" s="2" t="s">
        <v>26</v>
      </c>
      <c r="C14" s="2" t="s">
        <v>37</v>
      </c>
      <c r="D14" s="2" t="s">
        <v>30</v>
      </c>
      <c r="E14" s="2"/>
      <c r="F14" s="2"/>
      <c r="G14" s="2"/>
      <c r="H14" s="2"/>
      <c r="I14" s="2"/>
      <c r="J14" s="2"/>
      <c r="K14" s="2"/>
      <c r="L14" s="2"/>
      <c r="M14" s="9">
        <v>8700</v>
      </c>
      <c r="N14" s="9">
        <v>8700</v>
      </c>
      <c r="O14" s="9">
        <v>8700</v>
      </c>
      <c r="P14" s="9">
        <v>7032.6</v>
      </c>
      <c r="Q14" s="9">
        <v>7032.6</v>
      </c>
      <c r="R14" s="9">
        <v>7032.6</v>
      </c>
      <c r="S14" s="15">
        <f t="shared" si="1"/>
        <v>47197.799999999996</v>
      </c>
      <c r="T14" s="7">
        <v>7032.6</v>
      </c>
    </row>
    <row r="15" spans="1:19" s="7" customFormat="1" ht="84.75" customHeight="1">
      <c r="A15" s="2"/>
      <c r="B15" s="2" t="s">
        <v>26</v>
      </c>
      <c r="C15" s="2" t="s">
        <v>38</v>
      </c>
      <c r="D15" s="2" t="s">
        <v>40</v>
      </c>
      <c r="E15" s="2"/>
      <c r="F15" s="2"/>
      <c r="G15" s="2"/>
      <c r="H15" s="2"/>
      <c r="I15" s="2"/>
      <c r="J15" s="2"/>
      <c r="K15" s="2"/>
      <c r="L15" s="2"/>
      <c r="M15" s="9">
        <v>1890.7</v>
      </c>
      <c r="N15" s="9">
        <v>1890.7</v>
      </c>
      <c r="O15" s="9">
        <v>1890.7</v>
      </c>
      <c r="P15" s="9">
        <v>0</v>
      </c>
      <c r="Q15" s="9">
        <v>0</v>
      </c>
      <c r="R15" s="9">
        <v>0</v>
      </c>
      <c r="S15" s="15">
        <f t="shared" si="1"/>
        <v>5672.1</v>
      </c>
    </row>
    <row r="16" spans="1:19" s="11" customFormat="1" ht="48" customHeight="1">
      <c r="A16" s="10"/>
      <c r="B16" s="10" t="s">
        <v>27</v>
      </c>
      <c r="C16" s="10" t="s">
        <v>43</v>
      </c>
      <c r="D16" s="10" t="s">
        <v>24</v>
      </c>
      <c r="E16" s="10"/>
      <c r="F16" s="10"/>
      <c r="G16" s="10"/>
      <c r="H16" s="10"/>
      <c r="I16" s="10"/>
      <c r="J16" s="10"/>
      <c r="K16" s="10"/>
      <c r="L16" s="10"/>
      <c r="M16" s="13">
        <f aca="true" t="shared" si="5" ref="M16:R16">SUM(M17:M24)</f>
        <v>41339.200000000004</v>
      </c>
      <c r="N16" s="13">
        <f t="shared" si="5"/>
        <v>55833.3</v>
      </c>
      <c r="O16" s="13">
        <f t="shared" si="5"/>
        <v>22447.8</v>
      </c>
      <c r="P16" s="13">
        <f t="shared" si="5"/>
        <v>22526</v>
      </c>
      <c r="Q16" s="13">
        <f t="shared" si="5"/>
        <v>10713.9</v>
      </c>
      <c r="R16" s="13">
        <f t="shared" si="5"/>
        <v>11293.4</v>
      </c>
      <c r="S16" s="15">
        <f t="shared" si="1"/>
        <v>164153.59999999998</v>
      </c>
    </row>
    <row r="17" spans="1:19" s="11" customFormat="1" ht="42.75" customHeight="1">
      <c r="A17" s="10"/>
      <c r="B17" s="2" t="s">
        <v>28</v>
      </c>
      <c r="C17" s="8" t="s">
        <v>31</v>
      </c>
      <c r="D17" s="2" t="s">
        <v>40</v>
      </c>
      <c r="E17" s="10"/>
      <c r="F17" s="10"/>
      <c r="G17" s="10"/>
      <c r="H17" s="10"/>
      <c r="I17" s="10"/>
      <c r="J17" s="10"/>
      <c r="K17" s="10"/>
      <c r="L17" s="17"/>
      <c r="M17" s="12">
        <v>38404.3</v>
      </c>
      <c r="N17" s="12">
        <v>44705</v>
      </c>
      <c r="O17" s="12">
        <f>13253.8+278</f>
        <v>13531.8</v>
      </c>
      <c r="P17" s="12">
        <v>0</v>
      </c>
      <c r="Q17" s="12">
        <v>0</v>
      </c>
      <c r="R17" s="12">
        <v>0</v>
      </c>
      <c r="S17" s="15">
        <f aca="true" t="shared" si="6" ref="S17:S29">SUM(M17:R17)</f>
        <v>96641.1</v>
      </c>
    </row>
    <row r="18" spans="1:19" s="7" customFormat="1" ht="45" customHeight="1">
      <c r="A18" s="2"/>
      <c r="B18" s="2" t="s">
        <v>28</v>
      </c>
      <c r="C18" s="8" t="s">
        <v>48</v>
      </c>
      <c r="D18" s="2" t="s">
        <v>40</v>
      </c>
      <c r="E18" s="2"/>
      <c r="F18" s="2"/>
      <c r="G18" s="2"/>
      <c r="H18" s="2"/>
      <c r="I18" s="2"/>
      <c r="J18" s="2"/>
      <c r="K18" s="2"/>
      <c r="L18" s="4"/>
      <c r="M18" s="12">
        <v>773.4</v>
      </c>
      <c r="N18" s="12">
        <v>8487.3</v>
      </c>
      <c r="O18" s="12">
        <v>8201.5</v>
      </c>
      <c r="P18" s="12">
        <v>0</v>
      </c>
      <c r="Q18" s="12">
        <v>0</v>
      </c>
      <c r="R18" s="12">
        <v>0</v>
      </c>
      <c r="S18" s="15">
        <f t="shared" si="6"/>
        <v>17462.199999999997</v>
      </c>
    </row>
    <row r="19" spans="1:19" s="7" customFormat="1" ht="42" customHeight="1">
      <c r="A19" s="2"/>
      <c r="B19" s="2" t="s">
        <v>28</v>
      </c>
      <c r="C19" s="8" t="s">
        <v>33</v>
      </c>
      <c r="D19" s="2" t="s">
        <v>40</v>
      </c>
      <c r="E19" s="2"/>
      <c r="F19" s="2"/>
      <c r="G19" s="2"/>
      <c r="H19" s="2"/>
      <c r="I19" s="2"/>
      <c r="J19" s="2"/>
      <c r="K19" s="2"/>
      <c r="L19" s="4"/>
      <c r="M19" s="9">
        <v>2161.5</v>
      </c>
      <c r="N19" s="12">
        <v>2641</v>
      </c>
      <c r="O19" s="12">
        <v>714.5</v>
      </c>
      <c r="P19" s="12">
        <v>0</v>
      </c>
      <c r="Q19" s="12">
        <v>0</v>
      </c>
      <c r="R19" s="12">
        <v>0</v>
      </c>
      <c r="S19" s="15">
        <f t="shared" si="6"/>
        <v>5517</v>
      </c>
    </row>
    <row r="20" spans="1:19" s="7" customFormat="1" ht="48.75" customHeight="1">
      <c r="A20" s="2"/>
      <c r="B20" s="2" t="s">
        <v>28</v>
      </c>
      <c r="C20" s="8" t="s">
        <v>34</v>
      </c>
      <c r="D20" s="2" t="s">
        <v>40</v>
      </c>
      <c r="E20" s="2"/>
      <c r="F20" s="2"/>
      <c r="G20" s="2"/>
      <c r="H20" s="2"/>
      <c r="I20" s="2"/>
      <c r="J20" s="2"/>
      <c r="K20" s="2"/>
      <c r="L20" s="4"/>
      <c r="M20" s="9">
        <v>0</v>
      </c>
      <c r="N20" s="9">
        <v>0</v>
      </c>
      <c r="O20" s="12">
        <v>0</v>
      </c>
      <c r="P20" s="12">
        <v>0</v>
      </c>
      <c r="Q20" s="12">
        <v>0</v>
      </c>
      <c r="R20" s="12">
        <v>0</v>
      </c>
      <c r="S20" s="15">
        <f t="shared" si="6"/>
        <v>0</v>
      </c>
    </row>
    <row r="21" spans="1:19" s="7" customFormat="1" ht="54.75" customHeight="1">
      <c r="A21" s="2"/>
      <c r="B21" s="2" t="s">
        <v>28</v>
      </c>
      <c r="C21" s="8" t="s">
        <v>32</v>
      </c>
      <c r="D21" s="2" t="s">
        <v>46</v>
      </c>
      <c r="E21" s="2"/>
      <c r="F21" s="2"/>
      <c r="G21" s="2"/>
      <c r="H21" s="2"/>
      <c r="I21" s="2"/>
      <c r="J21" s="2"/>
      <c r="K21" s="2"/>
      <c r="L21" s="4"/>
      <c r="M21" s="12">
        <v>0</v>
      </c>
      <c r="N21" s="12">
        <v>0</v>
      </c>
      <c r="O21" s="12">
        <v>0</v>
      </c>
      <c r="P21" s="12">
        <v>465</v>
      </c>
      <c r="Q21" s="12">
        <v>685</v>
      </c>
      <c r="R21" s="12">
        <v>1255</v>
      </c>
      <c r="S21" s="15">
        <f>SUM(M21:R21)</f>
        <v>2405</v>
      </c>
    </row>
    <row r="22" spans="1:19" s="7" customFormat="1" ht="54.75" customHeight="1">
      <c r="A22" s="2"/>
      <c r="B22" s="2" t="s">
        <v>28</v>
      </c>
      <c r="C22" s="8" t="s">
        <v>31</v>
      </c>
      <c r="D22" s="2" t="s">
        <v>46</v>
      </c>
      <c r="E22" s="2"/>
      <c r="F22" s="2"/>
      <c r="G22" s="2"/>
      <c r="H22" s="2"/>
      <c r="I22" s="2"/>
      <c r="J22" s="2"/>
      <c r="K22" s="2"/>
      <c r="L22" s="4"/>
      <c r="M22" s="12">
        <v>0</v>
      </c>
      <c r="N22" s="12">
        <v>0</v>
      </c>
      <c r="O22" s="12">
        <v>0</v>
      </c>
      <c r="P22" s="12">
        <v>13195.8</v>
      </c>
      <c r="Q22" s="12">
        <v>0</v>
      </c>
      <c r="R22" s="12">
        <v>0</v>
      </c>
      <c r="S22" s="15">
        <f>SUM(M22:R22)</f>
        <v>13195.8</v>
      </c>
    </row>
    <row r="23" spans="1:19" s="7" customFormat="1" ht="54.75" customHeight="1">
      <c r="A23" s="2"/>
      <c r="B23" s="2" t="s">
        <v>28</v>
      </c>
      <c r="C23" s="8" t="s">
        <v>48</v>
      </c>
      <c r="D23" s="2" t="s">
        <v>46</v>
      </c>
      <c r="E23" s="2"/>
      <c r="F23" s="2"/>
      <c r="G23" s="2"/>
      <c r="H23" s="2"/>
      <c r="I23" s="2"/>
      <c r="J23" s="2"/>
      <c r="K23" s="2"/>
      <c r="L23" s="4"/>
      <c r="M23" s="12">
        <v>0</v>
      </c>
      <c r="N23" s="12">
        <v>0</v>
      </c>
      <c r="O23" s="12">
        <v>0</v>
      </c>
      <c r="P23" s="12">
        <v>8200.7</v>
      </c>
      <c r="Q23" s="12">
        <v>9314.4</v>
      </c>
      <c r="R23" s="12">
        <v>9323.9</v>
      </c>
      <c r="S23" s="15">
        <f>SUM(M23:R23)</f>
        <v>26839</v>
      </c>
    </row>
    <row r="24" spans="1:19" s="7" customFormat="1" ht="54.75" customHeight="1">
      <c r="A24" s="2"/>
      <c r="B24" s="2" t="s">
        <v>28</v>
      </c>
      <c r="C24" s="8" t="s">
        <v>33</v>
      </c>
      <c r="D24" s="2" t="s">
        <v>46</v>
      </c>
      <c r="E24" s="2"/>
      <c r="F24" s="2"/>
      <c r="G24" s="2"/>
      <c r="H24" s="2"/>
      <c r="I24" s="2"/>
      <c r="J24" s="2"/>
      <c r="K24" s="2"/>
      <c r="L24" s="4"/>
      <c r="M24" s="12">
        <v>0</v>
      </c>
      <c r="N24" s="12">
        <v>0</v>
      </c>
      <c r="O24" s="12">
        <v>0</v>
      </c>
      <c r="P24" s="12">
        <v>664.5</v>
      </c>
      <c r="Q24" s="12">
        <v>714.5</v>
      </c>
      <c r="R24" s="12">
        <v>714.5</v>
      </c>
      <c r="S24" s="15">
        <f>SUM(M24:R24)</f>
        <v>2093.5</v>
      </c>
    </row>
    <row r="25" spans="1:19" s="11" customFormat="1" ht="27" customHeight="1">
      <c r="A25" s="10"/>
      <c r="B25" s="10" t="s">
        <v>27</v>
      </c>
      <c r="C25" s="10" t="s">
        <v>7</v>
      </c>
      <c r="D25" s="10" t="s">
        <v>24</v>
      </c>
      <c r="E25" s="10"/>
      <c r="F25" s="10"/>
      <c r="G25" s="10"/>
      <c r="H25" s="10"/>
      <c r="I25" s="10"/>
      <c r="J25" s="10"/>
      <c r="K25" s="10"/>
      <c r="L25" s="17"/>
      <c r="M25" s="3">
        <f aca="true" t="shared" si="7" ref="M25:R25">SUM(M26:M29)</f>
        <v>196102.5</v>
      </c>
      <c r="N25" s="3">
        <f t="shared" si="7"/>
        <v>229821.8</v>
      </c>
      <c r="O25" s="3">
        <f t="shared" si="7"/>
        <v>207534</v>
      </c>
      <c r="P25" s="3">
        <f t="shared" si="7"/>
        <v>203198.3</v>
      </c>
      <c r="Q25" s="3">
        <f t="shared" si="7"/>
        <v>186684.3</v>
      </c>
      <c r="R25" s="3">
        <f t="shared" si="7"/>
        <v>183908.3</v>
      </c>
      <c r="S25" s="15">
        <f t="shared" si="6"/>
        <v>1207249.2000000002</v>
      </c>
    </row>
    <row r="26" spans="1:20" s="7" customFormat="1" ht="45">
      <c r="A26" s="2" t="s">
        <v>45</v>
      </c>
      <c r="B26" s="2" t="s">
        <v>28</v>
      </c>
      <c r="C26" s="2" t="s">
        <v>47</v>
      </c>
      <c r="D26" s="2" t="s">
        <v>29</v>
      </c>
      <c r="E26" s="2"/>
      <c r="F26" s="2"/>
      <c r="G26" s="2"/>
      <c r="H26" s="2"/>
      <c r="I26" s="2"/>
      <c r="J26" s="2"/>
      <c r="K26" s="2"/>
      <c r="L26" s="4"/>
      <c r="M26" s="9">
        <v>162652.4</v>
      </c>
      <c r="N26" s="9">
        <v>190738.9</v>
      </c>
      <c r="O26" s="9">
        <v>158964.3</v>
      </c>
      <c r="P26" s="12">
        <v>192148.9</v>
      </c>
      <c r="Q26" s="12">
        <v>175212.3</v>
      </c>
      <c r="R26" s="9">
        <v>172212.3</v>
      </c>
      <c r="S26" s="16">
        <f t="shared" si="6"/>
        <v>1051929.1</v>
      </c>
      <c r="T26" s="18">
        <f>13273.8+178875.1</f>
        <v>192148.9</v>
      </c>
    </row>
    <row r="27" spans="1:20" s="7" customFormat="1" ht="51" customHeight="1">
      <c r="A27" s="2"/>
      <c r="B27" s="2" t="s">
        <v>28</v>
      </c>
      <c r="C27" s="2" t="s">
        <v>42</v>
      </c>
      <c r="D27" s="2" t="s">
        <v>30</v>
      </c>
      <c r="E27" s="2"/>
      <c r="F27" s="2"/>
      <c r="G27" s="2"/>
      <c r="H27" s="2"/>
      <c r="I27" s="2"/>
      <c r="J27" s="2"/>
      <c r="K27" s="2"/>
      <c r="L27" s="4"/>
      <c r="M27" s="9">
        <v>26100.1</v>
      </c>
      <c r="N27" s="9">
        <v>33212.9</v>
      </c>
      <c r="O27" s="9">
        <v>47899.7</v>
      </c>
      <c r="P27" s="9">
        <v>11049.4</v>
      </c>
      <c r="Q27" s="12">
        <v>11472</v>
      </c>
      <c r="R27" s="9">
        <v>11696</v>
      </c>
      <c r="S27" s="15">
        <f t="shared" si="6"/>
        <v>141430.09999999998</v>
      </c>
      <c r="T27" s="7">
        <f>8083.4+2966</f>
        <v>11049.4</v>
      </c>
    </row>
    <row r="28" spans="1:19" s="7" customFormat="1" ht="54.75" customHeight="1">
      <c r="A28" s="2"/>
      <c r="B28" s="2" t="s">
        <v>28</v>
      </c>
      <c r="C28" s="8" t="s">
        <v>32</v>
      </c>
      <c r="D28" s="2" t="s">
        <v>30</v>
      </c>
      <c r="E28" s="2"/>
      <c r="F28" s="2"/>
      <c r="G28" s="2"/>
      <c r="H28" s="2"/>
      <c r="I28" s="2"/>
      <c r="J28" s="2"/>
      <c r="K28" s="2"/>
      <c r="L28" s="4"/>
      <c r="M28" s="12">
        <v>350</v>
      </c>
      <c r="N28" s="12">
        <v>670</v>
      </c>
      <c r="O28" s="12">
        <v>670</v>
      </c>
      <c r="P28" s="12">
        <v>0</v>
      </c>
      <c r="Q28" s="12">
        <v>0</v>
      </c>
      <c r="R28" s="12">
        <v>0</v>
      </c>
      <c r="S28" s="15">
        <f t="shared" si="6"/>
        <v>1690</v>
      </c>
    </row>
    <row r="29" spans="1:19" s="7" customFormat="1" ht="45">
      <c r="A29" s="2"/>
      <c r="B29" s="2" t="s">
        <v>28</v>
      </c>
      <c r="C29" s="8" t="s">
        <v>41</v>
      </c>
      <c r="D29" s="2" t="s">
        <v>30</v>
      </c>
      <c r="E29" s="2"/>
      <c r="F29" s="2"/>
      <c r="G29" s="2"/>
      <c r="H29" s="2"/>
      <c r="I29" s="2"/>
      <c r="J29" s="2"/>
      <c r="K29" s="2"/>
      <c r="L29" s="4"/>
      <c r="M29" s="12">
        <v>7000</v>
      </c>
      <c r="N29" s="12">
        <v>5200</v>
      </c>
      <c r="O29" s="12">
        <v>0</v>
      </c>
      <c r="P29" s="12">
        <v>0</v>
      </c>
      <c r="Q29" s="12">
        <v>0</v>
      </c>
      <c r="R29" s="12">
        <v>0</v>
      </c>
      <c r="S29" s="15">
        <f t="shared" si="6"/>
        <v>12200</v>
      </c>
    </row>
    <row r="30" spans="1:18" s="7" customFormat="1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9"/>
      <c r="N30" s="9"/>
      <c r="O30" s="9"/>
      <c r="P30" s="9"/>
      <c r="Q30" s="9"/>
      <c r="R30" s="9"/>
    </row>
  </sheetData>
  <sheetProtection/>
  <mergeCells count="5">
    <mergeCell ref="J1:R1"/>
    <mergeCell ref="A3:R3"/>
    <mergeCell ref="M8:R8"/>
    <mergeCell ref="E8:G8"/>
    <mergeCell ref="H8:L8"/>
  </mergeCells>
  <printOptions/>
  <pageMargins left="0.84" right="0.16" top="0.984251968503937" bottom="0.984251968503937" header="0.5118110236220472" footer="0.5118110236220472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Баканова</cp:lastModifiedBy>
  <cp:lastPrinted>2016-03-31T05:54:36Z</cp:lastPrinted>
  <dcterms:modified xsi:type="dcterms:W3CDTF">2016-04-04T03:13:33Z</dcterms:modified>
  <cp:category/>
  <cp:version/>
  <cp:contentType/>
  <cp:contentStatus/>
</cp:coreProperties>
</file>